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80" yWindow="700" windowWidth="20520" windowHeight="15100" firstSheet="1" activeTab="1"/>
  </bookViews>
  <sheets>
    <sheet name="Compare Model Costs" sheetId="1" state="hidden" r:id="rId1"/>
    <sheet name="Model Cost" sheetId="2" r:id="rId2"/>
    <sheet name="Donor Model Costs" sheetId="3" state="hidden" r:id="rId3"/>
    <sheet name="Sliders" sheetId="4" state="hidden" r:id="rId4"/>
    <sheet name="What can be done" sheetId="5" state="hidden" r:id="rId5"/>
  </sheets>
  <definedNames/>
  <calcPr fullCalcOnLoad="1"/>
</workbook>
</file>

<file path=xl/sharedStrings.xml><?xml version="1.0" encoding="utf-8"?>
<sst xmlns="http://schemas.openxmlformats.org/spreadsheetml/2006/main" count="88" uniqueCount="57">
  <si>
    <t>Shutters</t>
  </si>
  <si>
    <t>Flowerboxes</t>
  </si>
  <si>
    <t>Children’s Dutch door (40”x20”)</t>
  </si>
  <si>
    <t>Adult Dutch door (61”x34”)</t>
  </si>
  <si>
    <t>Screws, latches, handles, nails</t>
  </si>
  <si>
    <t>Flooring</t>
  </si>
  <si>
    <t>Shingles</t>
  </si>
  <si>
    <t>Paint</t>
  </si>
  <si>
    <t>Labor</t>
  </si>
  <si>
    <t>Item</t>
  </si>
  <si>
    <t>Child Dutch door (40”x20”)</t>
  </si>
  <si>
    <t>Adult Dutch door (72”x48”)</t>
  </si>
  <si>
    <t>Unit Cost</t>
  </si>
  <si>
    <t>Subtotal</t>
  </si>
  <si>
    <t>Total</t>
  </si>
  <si>
    <t>Quant.</t>
  </si>
  <si>
    <t>Siding</t>
  </si>
  <si>
    <t>Windows (small)</t>
  </si>
  <si>
    <t>Windows (large)</t>
  </si>
  <si>
    <t>Trimming (plastic)</t>
  </si>
  <si>
    <t>Trimming (wooden)</t>
  </si>
  <si>
    <t>Windows</t>
  </si>
  <si>
    <t>Unit Price</t>
  </si>
  <si>
    <t>Model</t>
  </si>
  <si>
    <t>Doors</t>
  </si>
  <si>
    <t>Columns</t>
  </si>
  <si>
    <t>The Playhouse</t>
  </si>
  <si>
    <t xml:space="preserve">              The Cape Cod Model</t>
  </si>
  <si>
    <t xml:space="preserve">                 The Victorian Model</t>
  </si>
  <si>
    <t xml:space="preserve">             COST OF YOUR MODEL</t>
  </si>
  <si>
    <t>Large walls</t>
  </si>
  <si>
    <t>Medium walls</t>
  </si>
  <si>
    <t>Small walls</t>
  </si>
  <si>
    <t xml:space="preserve">Cost </t>
  </si>
  <si>
    <t>Victorian</t>
  </si>
  <si>
    <t>Cost</t>
  </si>
  <si>
    <t>Cape Cod</t>
  </si>
  <si>
    <t>(Quantity)</t>
  </si>
  <si>
    <t>Total Money =</t>
  </si>
  <si>
    <t>Number of</t>
  </si>
  <si>
    <t>houses</t>
  </si>
  <si>
    <t>Allowable?</t>
  </si>
  <si>
    <t>Hurricane Katrina Problem:  Serve the most children!</t>
  </si>
  <si>
    <t>Trimming (metallic)</t>
  </si>
  <si>
    <t xml:space="preserve">Total Money = </t>
  </si>
  <si>
    <t>Cape Cod Cost per Unit =</t>
  </si>
  <si>
    <t>Victorian Cost per Unit   =</t>
  </si>
  <si>
    <t>Total Unit</t>
  </si>
  <si>
    <t>Total Cost Both</t>
  </si>
  <si>
    <t>Money Left</t>
  </si>
  <si>
    <t>Reduce the cost of this model to ---------&gt;</t>
  </si>
  <si>
    <t>Only vary the yellow items</t>
  </si>
  <si>
    <t>Create at least 3 recommendations.</t>
  </si>
  <si>
    <t>Remember you want to serve as many children as possible.</t>
  </si>
  <si>
    <t xml:space="preserve">  Explain your choices</t>
  </si>
  <si>
    <t>The donor wants to build as many playhouses as possible, but would really prefer as many Victorian playhouses as possible.</t>
  </si>
  <si>
    <t>Oh yes… the donor is providing this much money: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</si>
</sst>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#,##0.00;[Red]#,##0.00"/>
    <numFmt numFmtId="168" formatCode="#,##0;[Red]#,##0"/>
  </numFmts>
  <fonts count="20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sz val="10"/>
      <color indexed="22"/>
      <name val="Arial"/>
      <family val="0"/>
    </font>
    <font>
      <sz val="12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0"/>
    </font>
    <font>
      <b/>
      <sz val="12"/>
      <color indexed="10"/>
      <name val="Arial"/>
      <family val="2"/>
    </font>
    <font>
      <sz val="8"/>
      <name val="Verdana"/>
      <family val="0"/>
    </font>
    <font>
      <b/>
      <sz val="12"/>
      <color indexed="12"/>
      <name val="Arial"/>
      <family val="2"/>
    </font>
    <font>
      <b/>
      <sz val="16"/>
      <color indexed="20"/>
      <name val="Arial"/>
      <family val="0"/>
    </font>
    <font>
      <sz val="14"/>
      <name val="Arial"/>
      <family val="0"/>
    </font>
    <font>
      <b/>
      <sz val="12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164" fontId="3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top" wrapText="1"/>
    </xf>
    <xf numFmtId="8" fontId="4" fillId="0" borderId="2" xfId="0" applyNumberFormat="1" applyFont="1" applyBorder="1" applyAlignment="1">
      <alignment vertical="top" wrapText="1"/>
    </xf>
    <xf numFmtId="8" fontId="4" fillId="0" borderId="3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7" fillId="2" borderId="0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" fillId="2" borderId="15" xfId="0" applyFont="1" applyFill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8" fontId="4" fillId="0" borderId="16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8" fontId="3" fillId="0" borderId="25" xfId="0" applyNumberFormat="1" applyFont="1" applyBorder="1" applyAlignment="1">
      <alignment/>
    </xf>
    <xf numFmtId="8" fontId="3" fillId="0" borderId="26" xfId="0" applyNumberFormat="1" applyFont="1" applyBorder="1" applyAlignment="1">
      <alignment/>
    </xf>
    <xf numFmtId="8" fontId="3" fillId="0" borderId="20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4" xfId="0" applyBorder="1" applyAlignment="1">
      <alignment/>
    </xf>
    <xf numFmtId="0" fontId="11" fillId="0" borderId="31" xfId="0" applyFont="1" applyBorder="1" applyAlignment="1">
      <alignment/>
    </xf>
    <xf numFmtId="0" fontId="12" fillId="0" borderId="31" xfId="0" applyFont="1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6" fontId="3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14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3" borderId="2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4" borderId="32" xfId="0" applyFont="1" applyFill="1" applyBorder="1" applyAlignment="1">
      <alignment horizontal="center" vertical="top" wrapText="1"/>
    </xf>
    <xf numFmtId="0" fontId="3" fillId="4" borderId="32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8" fontId="4" fillId="4" borderId="19" xfId="0" applyNumberFormat="1" applyFont="1" applyFill="1" applyBorder="1" applyAlignment="1">
      <alignment vertical="top" wrapText="1"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16" fillId="0" borderId="31" xfId="0" applyFont="1" applyBorder="1" applyAlignment="1">
      <alignment/>
    </xf>
    <xf numFmtId="166" fontId="14" fillId="0" borderId="5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8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8" fontId="5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0" fontId="17" fillId="0" borderId="2" xfId="0" applyFont="1" applyBorder="1" applyAlignment="1">
      <alignment/>
    </xf>
    <xf numFmtId="166" fontId="17" fillId="0" borderId="2" xfId="0" applyNumberFormat="1" applyFont="1" applyBorder="1" applyAlignment="1">
      <alignment/>
    </xf>
    <xf numFmtId="168" fontId="17" fillId="0" borderId="2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5" fillId="3" borderId="0" xfId="0" applyNumberFormat="1" applyFont="1" applyFill="1" applyAlignment="1">
      <alignment/>
    </xf>
    <xf numFmtId="166" fontId="19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="200" zoomScaleNormal="200" workbookViewId="0" topLeftCell="A1">
      <selection activeCell="B2" sqref="B2"/>
    </sheetView>
  </sheetViews>
  <sheetFormatPr defaultColWidth="11.421875" defaultRowHeight="12.75"/>
  <cols>
    <col min="1" max="1" width="9.140625" style="64" customWidth="1"/>
    <col min="2" max="2" width="9.140625" style="67" customWidth="1"/>
    <col min="3" max="16384" width="8.8515625" style="0" customWidth="1"/>
  </cols>
  <sheetData>
    <row r="1" spans="1:2" s="2" customFormat="1" ht="19.5" customHeight="1">
      <c r="A1" s="62" t="s">
        <v>23</v>
      </c>
      <c r="B1" s="65" t="s">
        <v>33</v>
      </c>
    </row>
    <row r="2" spans="1:2" s="2" customFormat="1" ht="19.5" customHeight="1">
      <c r="A2" s="63">
        <v>1</v>
      </c>
      <c r="B2" s="66"/>
    </row>
    <row r="3" spans="1:2" s="2" customFormat="1" ht="19.5" customHeight="1">
      <c r="A3" s="63">
        <v>2</v>
      </c>
      <c r="B3" s="66"/>
    </row>
    <row r="4" spans="1:2" s="2" customFormat="1" ht="19.5" customHeight="1">
      <c r="A4" s="63">
        <v>3</v>
      </c>
      <c r="B4" s="66"/>
    </row>
    <row r="5" spans="1:2" s="2" customFormat="1" ht="19.5" customHeight="1">
      <c r="A5" s="63">
        <v>4</v>
      </c>
      <c r="B5" s="66"/>
    </row>
    <row r="6" spans="1:2" s="2" customFormat="1" ht="19.5" customHeight="1">
      <c r="A6" s="63">
        <v>5</v>
      </c>
      <c r="B6" s="66"/>
    </row>
    <row r="7" spans="1:2" s="2" customFormat="1" ht="19.5" customHeight="1">
      <c r="A7" s="63">
        <v>6</v>
      </c>
      <c r="B7" s="66"/>
    </row>
    <row r="8" spans="1:2" s="2" customFormat="1" ht="19.5" customHeight="1">
      <c r="A8" s="63">
        <v>7</v>
      </c>
      <c r="B8" s="66"/>
    </row>
    <row r="9" spans="1:2" s="2" customFormat="1" ht="19.5" customHeight="1">
      <c r="A9" s="63">
        <v>8</v>
      </c>
      <c r="B9" s="66"/>
    </row>
    <row r="10" spans="1:2" s="2" customFormat="1" ht="19.5" customHeight="1">
      <c r="A10" s="63">
        <v>9</v>
      </c>
      <c r="B10" s="66"/>
    </row>
    <row r="11" spans="1:2" s="2" customFormat="1" ht="19.5" customHeight="1">
      <c r="A11" s="63">
        <v>10</v>
      </c>
      <c r="B11" s="66"/>
    </row>
    <row r="12" spans="1:2" s="2" customFormat="1" ht="19.5" customHeight="1">
      <c r="A12" s="63"/>
      <c r="B12" s="66"/>
    </row>
    <row r="13" spans="1:2" s="2" customFormat="1" ht="19.5" customHeight="1">
      <c r="A13" s="63"/>
      <c r="B13" s="66"/>
    </row>
    <row r="14" spans="1:2" s="2" customFormat="1" ht="19.5" customHeight="1">
      <c r="A14" s="63"/>
      <c r="B14" s="66"/>
    </row>
    <row r="15" spans="1:2" s="2" customFormat="1" ht="19.5" customHeight="1">
      <c r="A15" s="63"/>
      <c r="B15" s="66"/>
    </row>
    <row r="16" spans="1:2" s="2" customFormat="1" ht="19.5" customHeight="1">
      <c r="A16" s="63"/>
      <c r="B16" s="66"/>
    </row>
    <row r="17" spans="1:2" s="2" customFormat="1" ht="19.5" customHeight="1">
      <c r="A17" s="63"/>
      <c r="B17" s="66"/>
    </row>
    <row r="18" spans="1:2" s="2" customFormat="1" ht="19.5" customHeight="1">
      <c r="A18" s="63"/>
      <c r="B18" s="66"/>
    </row>
    <row r="19" spans="1:2" s="2" customFormat="1" ht="19.5" customHeight="1">
      <c r="A19" s="63"/>
      <c r="B19" s="66"/>
    </row>
    <row r="20" spans="1:2" s="2" customFormat="1" ht="19.5" customHeight="1">
      <c r="A20" s="63"/>
      <c r="B20" s="66"/>
    </row>
    <row r="21" spans="1:2" s="2" customFormat="1" ht="19.5" customHeight="1">
      <c r="A21" s="63"/>
      <c r="B21" s="66"/>
    </row>
    <row r="22" spans="1:2" s="2" customFormat="1" ht="19.5" customHeight="1">
      <c r="A22" s="63"/>
      <c r="B22" s="66"/>
    </row>
    <row r="23" spans="1:2" s="2" customFormat="1" ht="19.5" customHeight="1">
      <c r="A23" s="63"/>
      <c r="B23" s="66"/>
    </row>
    <row r="24" spans="1:2" s="2" customFormat="1" ht="19.5" customHeight="1">
      <c r="A24" s="63"/>
      <c r="B24" s="66"/>
    </row>
    <row r="25" spans="1:2" s="2" customFormat="1" ht="19.5" customHeight="1">
      <c r="A25" s="63"/>
      <c r="B25" s="66"/>
    </row>
    <row r="26" spans="1:2" s="2" customFormat="1" ht="19.5" customHeight="1">
      <c r="A26" s="63"/>
      <c r="B26" s="66"/>
    </row>
    <row r="27" spans="1:2" s="2" customFormat="1" ht="19.5" customHeight="1">
      <c r="A27" s="63"/>
      <c r="B27" s="66"/>
    </row>
    <row r="28" spans="1:2" s="2" customFormat="1" ht="19.5" customHeight="1">
      <c r="A28" s="63"/>
      <c r="B28" s="66"/>
    </row>
    <row r="29" spans="1:2" s="2" customFormat="1" ht="19.5" customHeight="1">
      <c r="A29" s="63"/>
      <c r="B29" s="66"/>
    </row>
    <row r="30" spans="1:2" s="2" customFormat="1" ht="19.5" customHeight="1">
      <c r="A30" s="63"/>
      <c r="B30" s="66"/>
    </row>
    <row r="31" spans="1:2" s="2" customFormat="1" ht="19.5" customHeight="1">
      <c r="A31" s="63"/>
      <c r="B31" s="66"/>
    </row>
    <row r="32" spans="1:2" s="2" customFormat="1" ht="19.5" customHeight="1">
      <c r="A32" s="63"/>
      <c r="B32" s="66"/>
    </row>
    <row r="33" spans="1:2" s="2" customFormat="1" ht="19.5" customHeight="1">
      <c r="A33" s="63"/>
      <c r="B33" s="66"/>
    </row>
    <row r="34" spans="1:2" s="2" customFormat="1" ht="19.5" customHeight="1">
      <c r="A34" s="63"/>
      <c r="B34" s="66"/>
    </row>
    <row r="35" spans="1:2" s="2" customFormat="1" ht="19.5" customHeight="1">
      <c r="A35" s="63"/>
      <c r="B35" s="66"/>
    </row>
    <row r="36" spans="1:2" s="2" customFormat="1" ht="19.5" customHeight="1">
      <c r="A36" s="63"/>
      <c r="B36" s="66"/>
    </row>
    <row r="37" spans="1:2" s="2" customFormat="1" ht="19.5" customHeight="1">
      <c r="A37" s="63"/>
      <c r="B37" s="66"/>
    </row>
    <row r="38" spans="1:2" s="2" customFormat="1" ht="19.5" customHeight="1">
      <c r="A38" s="63"/>
      <c r="B38" s="6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="200" zoomScaleNormal="200" workbookViewId="0" topLeftCell="A2">
      <selection activeCell="B6" sqref="B6"/>
    </sheetView>
  </sheetViews>
  <sheetFormatPr defaultColWidth="11.421875" defaultRowHeight="12.75"/>
  <cols>
    <col min="1" max="1" width="23.140625" style="0" customWidth="1"/>
    <col min="2" max="2" width="8.8515625" style="0" customWidth="1"/>
    <col min="3" max="3" width="13.140625" style="0" customWidth="1"/>
    <col min="4" max="4" width="14.28125" style="0" customWidth="1"/>
    <col min="5" max="16384" width="8.8515625" style="0" customWidth="1"/>
  </cols>
  <sheetData>
    <row r="2" ht="18">
      <c r="A2" s="48" t="s">
        <v>29</v>
      </c>
    </row>
    <row r="4" ht="12.75" thickBot="1"/>
    <row r="5" spans="1:4" ht="15.75" thickBot="1">
      <c r="A5" s="53" t="s">
        <v>9</v>
      </c>
      <c r="B5" s="54" t="s">
        <v>15</v>
      </c>
      <c r="C5" s="54" t="s">
        <v>22</v>
      </c>
      <c r="D5" s="55" t="s">
        <v>13</v>
      </c>
    </row>
    <row r="6" spans="1:4" ht="19.5" customHeight="1">
      <c r="A6" s="41" t="s">
        <v>25</v>
      </c>
      <c r="B6" s="45"/>
      <c r="C6" s="46">
        <v>60</v>
      </c>
      <c r="D6" s="27">
        <f aca="true" t="shared" si="0" ref="D6:D11">B6*C6</f>
        <v>0</v>
      </c>
    </row>
    <row r="7" spans="1:4" ht="19.5" customHeight="1">
      <c r="A7" s="42" t="s">
        <v>30</v>
      </c>
      <c r="B7" s="40"/>
      <c r="C7" s="44">
        <v>280</v>
      </c>
      <c r="D7" s="28">
        <f t="shared" si="0"/>
        <v>0</v>
      </c>
    </row>
    <row r="8" spans="1:4" ht="19.5" customHeight="1">
      <c r="A8" s="42" t="s">
        <v>31</v>
      </c>
      <c r="B8" s="40"/>
      <c r="C8" s="44">
        <v>140</v>
      </c>
      <c r="D8" s="28">
        <f t="shared" si="0"/>
        <v>0</v>
      </c>
    </row>
    <row r="9" spans="1:4" ht="19.5" customHeight="1">
      <c r="A9" s="42" t="s">
        <v>32</v>
      </c>
      <c r="B9" s="40"/>
      <c r="C9" s="44">
        <v>80</v>
      </c>
      <c r="D9" s="28">
        <f t="shared" si="0"/>
        <v>0</v>
      </c>
    </row>
    <row r="10" spans="1:4" ht="19.5" customHeight="1">
      <c r="A10" s="42" t="s">
        <v>21</v>
      </c>
      <c r="B10" s="40"/>
      <c r="C10" s="44">
        <v>40</v>
      </c>
      <c r="D10" s="28">
        <f t="shared" si="0"/>
        <v>0</v>
      </c>
    </row>
    <row r="11" spans="1:4" ht="19.5" customHeight="1" thickBot="1">
      <c r="A11" s="43" t="s">
        <v>24</v>
      </c>
      <c r="B11" s="29"/>
      <c r="C11" s="47">
        <v>90</v>
      </c>
      <c r="D11" s="30">
        <f t="shared" si="0"/>
        <v>0</v>
      </c>
    </row>
    <row r="12" spans="1:4" ht="19.5" customHeight="1" thickBot="1">
      <c r="A12" s="49" t="s">
        <v>14</v>
      </c>
      <c r="B12" s="50"/>
      <c r="C12" s="51"/>
      <c r="D12" s="52">
        <f>SUM(D6:D11)</f>
        <v>0</v>
      </c>
    </row>
  </sheetData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7"/>
  <sheetViews>
    <sheetView workbookViewId="0" topLeftCell="A1">
      <selection activeCell="A23" sqref="A23"/>
    </sheetView>
  </sheetViews>
  <sheetFormatPr defaultColWidth="11.421875" defaultRowHeight="12.75"/>
  <cols>
    <col min="1" max="1" width="27.421875" style="0" customWidth="1"/>
    <col min="2" max="2" width="8.140625" style="0" customWidth="1"/>
    <col min="3" max="3" width="12.00390625" style="0" customWidth="1"/>
    <col min="4" max="4" width="13.00390625" style="0" customWidth="1"/>
    <col min="5" max="5" width="4.8515625" style="8" customWidth="1"/>
    <col min="6" max="6" width="24.8515625" style="0" customWidth="1"/>
    <col min="7" max="7" width="8.8515625" style="0" customWidth="1"/>
    <col min="8" max="8" width="12.140625" style="0" customWidth="1"/>
    <col min="9" max="9" width="12.00390625" style="0" customWidth="1"/>
    <col min="10" max="10" width="4.421875" style="0" customWidth="1"/>
    <col min="11" max="16384" width="8.8515625" style="0" customWidth="1"/>
  </cols>
  <sheetData>
    <row r="1" ht="22.5">
      <c r="D1" s="1" t="s">
        <v>26</v>
      </c>
    </row>
    <row r="2" spans="1:15" ht="15.75" thickBot="1">
      <c r="A2" s="2"/>
      <c r="B2" s="2"/>
      <c r="C2" s="2"/>
      <c r="D2" s="2"/>
      <c r="E2" s="9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58" t="s">
        <v>27</v>
      </c>
      <c r="B3" s="56"/>
      <c r="C3" s="10"/>
      <c r="D3" s="11"/>
      <c r="E3" s="17"/>
      <c r="F3" s="57" t="s">
        <v>28</v>
      </c>
      <c r="G3" s="56"/>
      <c r="H3" s="56"/>
      <c r="I3" s="11"/>
      <c r="J3" s="2"/>
      <c r="K3" s="2"/>
      <c r="L3" s="2"/>
      <c r="M3" s="2"/>
      <c r="N3" s="2"/>
      <c r="O3" s="2"/>
    </row>
    <row r="4" spans="1:15" ht="15.75" thickBot="1">
      <c r="A4" s="12"/>
      <c r="B4" s="13"/>
      <c r="C4" s="13"/>
      <c r="D4" s="14"/>
      <c r="E4" s="18"/>
      <c r="F4" s="15"/>
      <c r="G4" s="16"/>
      <c r="H4" s="13"/>
      <c r="I4" s="14"/>
      <c r="J4" s="2"/>
      <c r="K4" s="2"/>
      <c r="L4" s="2"/>
      <c r="M4" s="2"/>
      <c r="N4" s="2"/>
      <c r="O4" s="2"/>
    </row>
    <row r="5" spans="1:15" ht="15.75" thickBot="1">
      <c r="A5" s="19" t="s">
        <v>9</v>
      </c>
      <c r="B5" s="3" t="s">
        <v>15</v>
      </c>
      <c r="C5" s="3" t="s">
        <v>12</v>
      </c>
      <c r="D5" s="3" t="s">
        <v>13</v>
      </c>
      <c r="E5" s="20"/>
      <c r="F5" s="38" t="s">
        <v>9</v>
      </c>
      <c r="G5" s="39" t="s">
        <v>15</v>
      </c>
      <c r="H5" s="39" t="s">
        <v>12</v>
      </c>
      <c r="I5" s="39" t="s">
        <v>13</v>
      </c>
      <c r="J5" s="2"/>
      <c r="K5" s="2"/>
      <c r="L5" s="2"/>
      <c r="M5" s="2"/>
      <c r="N5" s="2"/>
      <c r="O5" s="2"/>
    </row>
    <row r="6" spans="1:15" ht="19.5" customHeight="1">
      <c r="A6" s="31" t="s">
        <v>16</v>
      </c>
      <c r="B6" s="33">
        <v>72</v>
      </c>
      <c r="C6" s="7">
        <v>11.5</v>
      </c>
      <c r="D6" s="35">
        <f>B6*C6</f>
        <v>828</v>
      </c>
      <c r="E6" s="24"/>
      <c r="F6" s="21" t="s">
        <v>16</v>
      </c>
      <c r="G6" s="25">
        <v>140</v>
      </c>
      <c r="H6" s="26">
        <v>11.5</v>
      </c>
      <c r="I6" s="27">
        <f aca="true" t="shared" si="0" ref="I6:I18">G6*H6</f>
        <v>1610</v>
      </c>
      <c r="J6" s="2"/>
      <c r="K6" s="2"/>
      <c r="L6" s="2"/>
      <c r="M6" s="2"/>
      <c r="N6" s="2"/>
      <c r="O6" s="2"/>
    </row>
    <row r="7" spans="1:15" ht="19.5" customHeight="1">
      <c r="A7" s="73" t="s">
        <v>18</v>
      </c>
      <c r="B7" s="34">
        <v>2</v>
      </c>
      <c r="C7" s="6">
        <v>38</v>
      </c>
      <c r="D7" s="36">
        <f>B7*C7</f>
        <v>76</v>
      </c>
      <c r="E7" s="24"/>
      <c r="F7" s="74" t="s">
        <v>18</v>
      </c>
      <c r="G7" s="5">
        <v>17</v>
      </c>
      <c r="H7" s="6">
        <v>38</v>
      </c>
      <c r="I7" s="28">
        <f t="shared" si="0"/>
        <v>646</v>
      </c>
      <c r="J7" s="2"/>
      <c r="K7" s="2"/>
      <c r="L7" s="2"/>
      <c r="M7" s="2"/>
      <c r="N7" s="2"/>
      <c r="O7" s="2"/>
    </row>
    <row r="8" spans="1:15" ht="30" customHeight="1">
      <c r="A8" s="73" t="s">
        <v>0</v>
      </c>
      <c r="B8" s="34">
        <v>4</v>
      </c>
      <c r="C8" s="6">
        <v>20</v>
      </c>
      <c r="D8" s="36">
        <f aca="true" t="shared" si="1" ref="D8:D19">B8*C8</f>
        <v>80</v>
      </c>
      <c r="E8" s="24"/>
      <c r="F8" s="22" t="s">
        <v>10</v>
      </c>
      <c r="G8" s="5">
        <v>1</v>
      </c>
      <c r="H8" s="6">
        <v>84</v>
      </c>
      <c r="I8" s="28">
        <f t="shared" si="0"/>
        <v>84</v>
      </c>
      <c r="J8" s="2"/>
      <c r="K8" s="2"/>
      <c r="L8" s="2"/>
      <c r="M8" s="2"/>
      <c r="N8" s="2"/>
      <c r="O8" s="2"/>
    </row>
    <row r="9" spans="1:15" ht="15">
      <c r="A9" s="73" t="s">
        <v>1</v>
      </c>
      <c r="B9" s="34">
        <v>2</v>
      </c>
      <c r="C9" s="6">
        <v>8</v>
      </c>
      <c r="D9" s="36">
        <f t="shared" si="1"/>
        <v>16</v>
      </c>
      <c r="E9" s="24"/>
      <c r="F9" s="22" t="s">
        <v>11</v>
      </c>
      <c r="G9" s="5">
        <v>1</v>
      </c>
      <c r="H9" s="6">
        <v>130</v>
      </c>
      <c r="I9" s="28">
        <f t="shared" si="0"/>
        <v>130</v>
      </c>
      <c r="J9" s="2"/>
      <c r="K9" s="2"/>
      <c r="L9" s="2"/>
      <c r="M9" s="2"/>
      <c r="N9" s="2"/>
      <c r="O9" s="2"/>
    </row>
    <row r="10" spans="1:15" ht="19.5" customHeight="1">
      <c r="A10" s="73" t="s">
        <v>17</v>
      </c>
      <c r="B10" s="34">
        <v>2</v>
      </c>
      <c r="C10" s="6">
        <v>24</v>
      </c>
      <c r="D10" s="36">
        <f t="shared" si="1"/>
        <v>48</v>
      </c>
      <c r="E10" s="24"/>
      <c r="F10" s="74" t="s">
        <v>1</v>
      </c>
      <c r="G10" s="5">
        <v>8</v>
      </c>
      <c r="H10" s="6">
        <v>8</v>
      </c>
      <c r="I10" s="28">
        <f t="shared" si="0"/>
        <v>64</v>
      </c>
      <c r="J10" s="2"/>
      <c r="K10" s="2"/>
      <c r="L10" s="2"/>
      <c r="M10" s="2"/>
      <c r="N10" s="2"/>
      <c r="O10" s="2"/>
    </row>
    <row r="11" spans="1:15" ht="30">
      <c r="A11" s="32" t="s">
        <v>2</v>
      </c>
      <c r="B11" s="34">
        <v>1</v>
      </c>
      <c r="C11" s="6">
        <v>84</v>
      </c>
      <c r="D11" s="36">
        <f t="shared" si="1"/>
        <v>84</v>
      </c>
      <c r="E11" s="24"/>
      <c r="F11" s="22" t="s">
        <v>4</v>
      </c>
      <c r="G11" s="5">
        <v>1</v>
      </c>
      <c r="H11" s="6">
        <v>110</v>
      </c>
      <c r="I11" s="28">
        <f t="shared" si="0"/>
        <v>110</v>
      </c>
      <c r="J11" s="2"/>
      <c r="K11" s="2"/>
      <c r="L11" s="2"/>
      <c r="M11" s="2"/>
      <c r="N11" s="2"/>
      <c r="O11" s="2"/>
    </row>
    <row r="12" spans="1:15" ht="19.5" customHeight="1">
      <c r="A12" s="32" t="s">
        <v>3</v>
      </c>
      <c r="B12" s="34">
        <v>1</v>
      </c>
      <c r="C12" s="6">
        <v>130</v>
      </c>
      <c r="D12" s="36">
        <f t="shared" si="1"/>
        <v>130</v>
      </c>
      <c r="E12" s="24"/>
      <c r="F12" s="74" t="s">
        <v>43</v>
      </c>
      <c r="G12" s="5">
        <v>92</v>
      </c>
      <c r="H12" s="6">
        <v>2.5</v>
      </c>
      <c r="I12" s="28">
        <f t="shared" si="0"/>
        <v>230</v>
      </c>
      <c r="J12" s="2"/>
      <c r="K12" s="2"/>
      <c r="L12" s="2"/>
      <c r="M12" s="2"/>
      <c r="N12" s="2"/>
      <c r="O12" s="2"/>
    </row>
    <row r="13" spans="1:15" ht="19.5" customHeight="1">
      <c r="A13" s="32" t="s">
        <v>4</v>
      </c>
      <c r="B13" s="34">
        <v>1</v>
      </c>
      <c r="C13" s="6">
        <v>60</v>
      </c>
      <c r="D13" s="36">
        <f t="shared" si="1"/>
        <v>60</v>
      </c>
      <c r="E13" s="24"/>
      <c r="F13" s="74" t="s">
        <v>19</v>
      </c>
      <c r="G13" s="5">
        <v>92</v>
      </c>
      <c r="H13" s="6">
        <v>4.5</v>
      </c>
      <c r="I13" s="28">
        <f t="shared" si="0"/>
        <v>414</v>
      </c>
      <c r="J13" s="2"/>
      <c r="K13" s="2"/>
      <c r="L13" s="2"/>
      <c r="M13" s="2"/>
      <c r="N13" s="2"/>
      <c r="O13" s="2"/>
    </row>
    <row r="14" spans="1:15" ht="19.5" customHeight="1">
      <c r="A14" s="73" t="s">
        <v>43</v>
      </c>
      <c r="B14" s="34">
        <v>43</v>
      </c>
      <c r="C14" s="6">
        <v>2.5</v>
      </c>
      <c r="D14" s="36">
        <f t="shared" si="1"/>
        <v>107.5</v>
      </c>
      <c r="E14" s="24"/>
      <c r="F14" s="74" t="s">
        <v>20</v>
      </c>
      <c r="G14" s="5">
        <v>92</v>
      </c>
      <c r="H14" s="6">
        <v>6</v>
      </c>
      <c r="I14" s="28">
        <f t="shared" si="0"/>
        <v>552</v>
      </c>
      <c r="J14" s="2"/>
      <c r="K14" s="2"/>
      <c r="L14" s="2"/>
      <c r="M14" s="2"/>
      <c r="N14" s="2"/>
      <c r="O14" s="2"/>
    </row>
    <row r="15" spans="1:15" ht="19.5" customHeight="1">
      <c r="A15" s="73" t="s">
        <v>19</v>
      </c>
      <c r="B15" s="34">
        <v>43</v>
      </c>
      <c r="C15" s="6">
        <v>4.5</v>
      </c>
      <c r="D15" s="36">
        <f t="shared" si="1"/>
        <v>193.5</v>
      </c>
      <c r="E15" s="24"/>
      <c r="F15" s="22" t="s">
        <v>5</v>
      </c>
      <c r="G15" s="5">
        <v>81</v>
      </c>
      <c r="H15" s="6">
        <v>8</v>
      </c>
      <c r="I15" s="28">
        <f t="shared" si="0"/>
        <v>648</v>
      </c>
      <c r="J15" s="2"/>
      <c r="K15" s="2"/>
      <c r="L15" s="2"/>
      <c r="M15" s="2"/>
      <c r="N15" s="2"/>
      <c r="O15" s="2"/>
    </row>
    <row r="16" spans="1:15" ht="19.5" customHeight="1">
      <c r="A16" s="32" t="s">
        <v>5</v>
      </c>
      <c r="B16" s="34">
        <v>36</v>
      </c>
      <c r="C16" s="6">
        <v>8</v>
      </c>
      <c r="D16" s="36">
        <f t="shared" si="1"/>
        <v>288</v>
      </c>
      <c r="E16" s="24"/>
      <c r="F16" s="22" t="s">
        <v>6</v>
      </c>
      <c r="G16" s="5">
        <v>145</v>
      </c>
      <c r="H16" s="6">
        <v>4</v>
      </c>
      <c r="I16" s="28">
        <f t="shared" si="0"/>
        <v>580</v>
      </c>
      <c r="J16" s="2"/>
      <c r="K16" s="2"/>
      <c r="L16" s="2"/>
      <c r="M16" s="2"/>
      <c r="N16" s="2"/>
      <c r="O16" s="2"/>
    </row>
    <row r="17" spans="1:15" ht="19.5" customHeight="1">
      <c r="A17" s="32" t="s">
        <v>6</v>
      </c>
      <c r="B17" s="34">
        <v>82</v>
      </c>
      <c r="C17" s="6">
        <v>4</v>
      </c>
      <c r="D17" s="36">
        <f t="shared" si="1"/>
        <v>328</v>
      </c>
      <c r="E17" s="24"/>
      <c r="F17" s="22" t="s">
        <v>7</v>
      </c>
      <c r="G17" s="5">
        <v>4</v>
      </c>
      <c r="H17" s="6">
        <v>12</v>
      </c>
      <c r="I17" s="28">
        <f t="shared" si="0"/>
        <v>48</v>
      </c>
      <c r="J17" s="2"/>
      <c r="K17" s="2"/>
      <c r="L17" s="2"/>
      <c r="M17" s="2"/>
      <c r="N17" s="2"/>
      <c r="O17" s="2"/>
    </row>
    <row r="18" spans="1:15" ht="19.5" customHeight="1">
      <c r="A18" s="32" t="s">
        <v>7</v>
      </c>
      <c r="B18" s="34">
        <v>2</v>
      </c>
      <c r="C18" s="6">
        <v>12</v>
      </c>
      <c r="D18" s="36">
        <f t="shared" si="1"/>
        <v>24</v>
      </c>
      <c r="E18" s="24"/>
      <c r="F18" s="22" t="s">
        <v>8</v>
      </c>
      <c r="G18" s="5">
        <v>32</v>
      </c>
      <c r="H18" s="6">
        <v>15</v>
      </c>
      <c r="I18" s="28">
        <f t="shared" si="0"/>
        <v>480</v>
      </c>
      <c r="J18" s="2"/>
      <c r="K18" s="2"/>
      <c r="L18" s="2"/>
      <c r="M18" s="2"/>
      <c r="N18" s="2"/>
      <c r="O18" s="2"/>
    </row>
    <row r="19" spans="1:15" ht="19.5" customHeight="1">
      <c r="A19" s="32" t="s">
        <v>8</v>
      </c>
      <c r="B19" s="34">
        <v>16</v>
      </c>
      <c r="C19" s="6">
        <v>15</v>
      </c>
      <c r="D19" s="36">
        <f t="shared" si="1"/>
        <v>240</v>
      </c>
      <c r="E19" s="24"/>
      <c r="F19" s="60"/>
      <c r="G19" s="59"/>
      <c r="H19" s="59"/>
      <c r="I19" s="61"/>
      <c r="J19" s="2"/>
      <c r="K19" s="2"/>
      <c r="L19" s="2"/>
      <c r="M19" s="2"/>
      <c r="N19" s="2"/>
      <c r="O19" s="2"/>
    </row>
    <row r="20" spans="1:15" ht="19.5" customHeight="1" thickBot="1">
      <c r="A20" s="23" t="s">
        <v>14</v>
      </c>
      <c r="B20" s="75"/>
      <c r="C20" s="76"/>
      <c r="D20" s="37">
        <f>SUM(D6:D19)</f>
        <v>2503</v>
      </c>
      <c r="E20" s="24"/>
      <c r="F20" s="23" t="s">
        <v>14</v>
      </c>
      <c r="G20" s="77"/>
      <c r="H20" s="78"/>
      <c r="I20" s="30">
        <f>SUM(I6:I18)</f>
        <v>5596</v>
      </c>
      <c r="J20" s="2"/>
      <c r="K20" s="2"/>
      <c r="L20" s="2"/>
      <c r="M20" s="2"/>
      <c r="N20" s="2"/>
      <c r="O20" s="2"/>
    </row>
    <row r="21" spans="1:15" s="72" customFormat="1" ht="15">
      <c r="A21" s="68"/>
      <c r="B21" s="68"/>
      <c r="C21" s="68"/>
      <c r="D21" s="68"/>
      <c r="E21" s="71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s="72" customFormat="1" ht="15">
      <c r="A22" s="99" t="s">
        <v>50</v>
      </c>
      <c r="B22" s="99"/>
      <c r="C22" s="99"/>
      <c r="D22" s="99">
        <v>2290</v>
      </c>
      <c r="E22" s="100"/>
      <c r="F22" s="99" t="s">
        <v>50</v>
      </c>
      <c r="G22" s="99"/>
      <c r="H22" s="99"/>
      <c r="I22" s="99">
        <v>4400</v>
      </c>
      <c r="J22" s="68"/>
      <c r="K22" s="68"/>
      <c r="L22" s="68"/>
      <c r="M22" s="68"/>
      <c r="N22" s="68"/>
      <c r="O22" s="68"/>
    </row>
    <row r="23" spans="1:15" ht="15">
      <c r="A23" s="101" t="s">
        <v>51</v>
      </c>
      <c r="B23" s="2"/>
      <c r="C23" s="2"/>
      <c r="D23" s="2"/>
      <c r="E23" s="9"/>
      <c r="F23" s="101" t="s">
        <v>51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2"/>
      <c r="B24" s="2"/>
      <c r="D24" s="2"/>
      <c r="E24" s="9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2"/>
      <c r="B25" s="2"/>
      <c r="C25" s="2"/>
      <c r="D25" s="2"/>
      <c r="E25" s="9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/>
      <c r="B26" s="2"/>
      <c r="C26" s="2"/>
      <c r="D26" s="2"/>
      <c r="E26" s="9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/>
      <c r="B27" s="2"/>
      <c r="C27" s="4"/>
      <c r="D27" s="2"/>
      <c r="E27" s="9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/>
      <c r="B28" s="2"/>
      <c r="C28" s="2"/>
      <c r="D28" s="2"/>
      <c r="E28" s="9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/>
      <c r="B29" s="2"/>
      <c r="C29" s="2"/>
      <c r="D29" s="2"/>
      <c r="E29" s="9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/>
      <c r="B30" s="2"/>
      <c r="C30" s="2"/>
      <c r="D30" s="2"/>
      <c r="E30" s="9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/>
      <c r="B31" s="2"/>
      <c r="C31" s="2"/>
      <c r="D31" s="2"/>
      <c r="E31" s="9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2"/>
      <c r="C32" s="2"/>
      <c r="D32" s="2"/>
      <c r="E32" s="9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/>
      <c r="C33" s="2"/>
      <c r="D33" s="2"/>
      <c r="E33" s="9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/>
      <c r="C34" s="2"/>
      <c r="D34" s="2"/>
      <c r="E34" s="9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9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9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/>
      <c r="C37" s="2"/>
      <c r="D37" s="2"/>
      <c r="E37" s="9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2"/>
      <c r="C38" s="2"/>
      <c r="D38" s="2"/>
      <c r="E38" s="9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/>
      <c r="C39" s="2"/>
      <c r="D39" s="2"/>
      <c r="E39" s="9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/>
      <c r="C40" s="2"/>
      <c r="D40" s="2"/>
      <c r="E40" s="9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2"/>
      <c r="D41" s="2"/>
      <c r="E41" s="9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9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9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"/>
      <c r="E45" s="9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9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9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9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9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9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9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9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9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9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9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9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9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9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9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9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9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9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9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9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9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9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9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9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9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9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9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9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9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9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9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9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9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9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9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9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9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9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9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9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9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9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9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9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9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9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9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9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9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9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9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9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9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9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9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9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9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9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9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9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9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9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9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9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9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9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9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9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9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9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9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9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9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9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9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9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9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9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9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9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9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9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2"/>
      <c r="D132" s="2"/>
      <c r="E132" s="9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2"/>
      <c r="D133" s="2"/>
      <c r="E133" s="9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9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9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2"/>
      <c r="D136" s="2"/>
      <c r="E136" s="9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>
      <c r="A137" s="2"/>
      <c r="B137" s="2"/>
      <c r="C137" s="2"/>
      <c r="D137" s="2"/>
      <c r="E137" s="9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>
      <c r="A138" s="2"/>
      <c r="B138" s="2"/>
      <c r="C138" s="2"/>
      <c r="D138" s="2"/>
      <c r="E138" s="9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s="2"/>
      <c r="B139" s="2"/>
      <c r="C139" s="2"/>
      <c r="D139" s="2"/>
      <c r="E139" s="9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>
      <c r="A140" s="2"/>
      <c r="B140" s="2"/>
      <c r="C140" s="2"/>
      <c r="D140" s="2"/>
      <c r="E140" s="9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>
      <c r="A141" s="2"/>
      <c r="B141" s="2"/>
      <c r="C141" s="2"/>
      <c r="D141" s="2"/>
      <c r="E141" s="9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>
      <c r="A142" s="2"/>
      <c r="B142" s="2"/>
      <c r="C142" s="2"/>
      <c r="D142" s="2"/>
      <c r="E142" s="9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>
      <c r="A143" s="2"/>
      <c r="B143" s="2"/>
      <c r="C143" s="2"/>
      <c r="D143" s="2"/>
      <c r="E143" s="9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>
      <c r="A144" s="2"/>
      <c r="B144" s="2"/>
      <c r="C144" s="2"/>
      <c r="D144" s="2"/>
      <c r="E144" s="9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2"/>
      <c r="B145" s="2"/>
      <c r="C145" s="2"/>
      <c r="D145" s="2"/>
      <c r="E145" s="9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2"/>
      <c r="B146" s="2"/>
      <c r="C146" s="2"/>
      <c r="D146" s="2"/>
      <c r="E146" s="9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2"/>
      <c r="B147" s="2"/>
      <c r="C147" s="2"/>
      <c r="D147" s="2"/>
      <c r="E147" s="9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2"/>
      <c r="B148" s="2"/>
      <c r="C148" s="2"/>
      <c r="D148" s="2"/>
      <c r="E148" s="9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>
      <c r="A149" s="2"/>
      <c r="B149" s="2"/>
      <c r="C149" s="2"/>
      <c r="D149" s="2"/>
      <c r="E149" s="9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">
      <c r="A150" s="2"/>
      <c r="B150" s="2"/>
      <c r="C150" s="2"/>
      <c r="D150" s="2"/>
      <c r="E150" s="9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>
      <c r="A151" s="2"/>
      <c r="B151" s="2"/>
      <c r="C151" s="2"/>
      <c r="D151" s="2"/>
      <c r="E151" s="9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s="2"/>
      <c r="B152" s="2"/>
      <c r="C152" s="2"/>
      <c r="D152" s="2"/>
      <c r="E152" s="9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>
      <c r="A153" s="2"/>
      <c r="B153" s="2"/>
      <c r="C153" s="2"/>
      <c r="D153" s="2"/>
      <c r="E153" s="9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>
      <c r="A154" s="2"/>
      <c r="B154" s="2"/>
      <c r="C154" s="2"/>
      <c r="D154" s="2"/>
      <c r="E154" s="9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>
      <c r="A155" s="2"/>
      <c r="B155" s="2"/>
      <c r="C155" s="2"/>
      <c r="D155" s="2"/>
      <c r="E155" s="9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">
      <c r="A156" s="2"/>
      <c r="B156" s="2"/>
      <c r="C156" s="2"/>
      <c r="D156" s="2"/>
      <c r="E156" s="9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>
      <c r="A157" s="2"/>
      <c r="B157" s="2"/>
      <c r="C157" s="2"/>
      <c r="D157" s="2"/>
      <c r="E157" s="9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">
      <c r="A158" s="2"/>
      <c r="B158" s="2"/>
      <c r="C158" s="2"/>
      <c r="D158" s="2"/>
      <c r="E158" s="9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">
      <c r="A159" s="2"/>
      <c r="B159" s="2"/>
      <c r="C159" s="2"/>
      <c r="D159" s="2"/>
      <c r="E159" s="9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">
      <c r="A160" s="2"/>
      <c r="B160" s="2"/>
      <c r="C160" s="2"/>
      <c r="D160" s="2"/>
      <c r="E160" s="9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">
      <c r="A161" s="2"/>
      <c r="B161" s="2"/>
      <c r="C161" s="2"/>
      <c r="D161" s="2"/>
      <c r="E161" s="9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">
      <c r="A162" s="2"/>
      <c r="B162" s="2"/>
      <c r="C162" s="2"/>
      <c r="D162" s="2"/>
      <c r="E162" s="9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">
      <c r="A163" s="2"/>
      <c r="B163" s="2"/>
      <c r="C163" s="2"/>
      <c r="D163" s="2"/>
      <c r="E163" s="9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">
      <c r="A164" s="2"/>
      <c r="B164" s="2"/>
      <c r="C164" s="2"/>
      <c r="D164" s="2"/>
      <c r="E164" s="9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">
      <c r="A165" s="2"/>
      <c r="B165" s="2"/>
      <c r="C165" s="2"/>
      <c r="D165" s="2"/>
      <c r="E165" s="9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">
      <c r="A166" s="2"/>
      <c r="B166" s="2"/>
      <c r="C166" s="2"/>
      <c r="D166" s="2"/>
      <c r="E166" s="9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">
      <c r="A167" s="2"/>
      <c r="B167" s="2"/>
      <c r="C167" s="2"/>
      <c r="D167" s="2"/>
      <c r="E167" s="9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">
      <c r="A168" s="2"/>
      <c r="B168" s="2"/>
      <c r="C168" s="2"/>
      <c r="D168" s="2"/>
      <c r="E168" s="9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">
      <c r="A169" s="2"/>
      <c r="B169" s="2"/>
      <c r="C169" s="2"/>
      <c r="D169" s="2"/>
      <c r="E169" s="9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">
      <c r="A170" s="2"/>
      <c r="B170" s="2"/>
      <c r="C170" s="2"/>
      <c r="D170" s="2"/>
      <c r="E170" s="9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">
      <c r="A171" s="2"/>
      <c r="B171" s="2"/>
      <c r="C171" s="2"/>
      <c r="D171" s="2"/>
      <c r="E171" s="9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">
      <c r="A172" s="2"/>
      <c r="B172" s="2"/>
      <c r="C172" s="2"/>
      <c r="D172" s="2"/>
      <c r="E172" s="9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">
      <c r="A173" s="2"/>
      <c r="B173" s="2"/>
      <c r="C173" s="2"/>
      <c r="D173" s="2"/>
      <c r="E173" s="9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">
      <c r="A174" s="2"/>
      <c r="B174" s="2"/>
      <c r="C174" s="2"/>
      <c r="D174" s="2"/>
      <c r="E174" s="9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">
      <c r="A175" s="2"/>
      <c r="B175" s="2"/>
      <c r="C175" s="2"/>
      <c r="D175" s="2"/>
      <c r="E175" s="9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">
      <c r="A176" s="2"/>
      <c r="B176" s="2"/>
      <c r="C176" s="2"/>
      <c r="D176" s="2"/>
      <c r="E176" s="9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">
      <c r="A177" s="2"/>
      <c r="B177" s="2"/>
      <c r="C177" s="2"/>
      <c r="D177" s="2"/>
      <c r="E177" s="9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">
      <c r="A178" s="2"/>
      <c r="B178" s="2"/>
      <c r="C178" s="2"/>
      <c r="D178" s="2"/>
      <c r="E178" s="9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">
      <c r="A179" s="2"/>
      <c r="B179" s="2"/>
      <c r="C179" s="2"/>
      <c r="D179" s="2"/>
      <c r="E179" s="9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">
      <c r="A180" s="2"/>
      <c r="B180" s="2"/>
      <c r="C180" s="2"/>
      <c r="D180" s="2"/>
      <c r="E180" s="9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">
      <c r="A181" s="2"/>
      <c r="B181" s="2"/>
      <c r="C181" s="2"/>
      <c r="D181" s="2"/>
      <c r="E181" s="9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">
      <c r="A182" s="2"/>
      <c r="B182" s="2"/>
      <c r="C182" s="2"/>
      <c r="D182" s="2"/>
      <c r="E182" s="9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">
      <c r="A183" s="2"/>
      <c r="B183" s="2"/>
      <c r="C183" s="2"/>
      <c r="D183" s="2"/>
      <c r="E183" s="9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">
      <c r="A184" s="2"/>
      <c r="B184" s="2"/>
      <c r="C184" s="2"/>
      <c r="D184" s="2"/>
      <c r="E184" s="9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">
      <c r="A185" s="2"/>
      <c r="B185" s="2"/>
      <c r="C185" s="2"/>
      <c r="D185" s="2"/>
      <c r="E185" s="9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">
      <c r="A186" s="2"/>
      <c r="B186" s="2"/>
      <c r="C186" s="2"/>
      <c r="D186" s="2"/>
      <c r="E186" s="9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">
      <c r="A187" s="2"/>
      <c r="B187" s="2"/>
      <c r="C187" s="2"/>
      <c r="D187" s="2"/>
      <c r="E187" s="9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">
      <c r="A188" s="2"/>
      <c r="B188" s="2"/>
      <c r="C188" s="2"/>
      <c r="D188" s="2"/>
      <c r="E188" s="9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">
      <c r="A189" s="2"/>
      <c r="B189" s="2"/>
      <c r="C189" s="2"/>
      <c r="D189" s="2"/>
      <c r="E189" s="9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">
      <c r="A190" s="2"/>
      <c r="B190" s="2"/>
      <c r="C190" s="2"/>
      <c r="D190" s="2"/>
      <c r="E190" s="9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">
      <c r="A191" s="2"/>
      <c r="B191" s="2"/>
      <c r="C191" s="2"/>
      <c r="D191" s="2"/>
      <c r="E191" s="9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">
      <c r="A192" s="2"/>
      <c r="B192" s="2"/>
      <c r="C192" s="2"/>
      <c r="D192" s="2"/>
      <c r="E192" s="9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">
      <c r="A193" s="2"/>
      <c r="B193" s="2"/>
      <c r="C193" s="2"/>
      <c r="D193" s="2"/>
      <c r="E193" s="9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">
      <c r="A194" s="2"/>
      <c r="B194" s="2"/>
      <c r="C194" s="2"/>
      <c r="D194" s="2"/>
      <c r="E194" s="9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">
      <c r="A195" s="2"/>
      <c r="B195" s="2"/>
      <c r="C195" s="2"/>
      <c r="D195" s="2"/>
      <c r="E195" s="9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">
      <c r="A196" s="2"/>
      <c r="B196" s="2"/>
      <c r="C196" s="2"/>
      <c r="D196" s="2"/>
      <c r="E196" s="9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">
      <c r="A197" s="2"/>
      <c r="B197" s="2"/>
      <c r="C197" s="2"/>
      <c r="D197" s="2"/>
      <c r="E197" s="9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">
      <c r="A198" s="2"/>
      <c r="B198" s="2"/>
      <c r="C198" s="2"/>
      <c r="D198" s="2"/>
      <c r="E198" s="9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">
      <c r="A199" s="2"/>
      <c r="B199" s="2"/>
      <c r="C199" s="2"/>
      <c r="D199" s="2"/>
      <c r="E199" s="9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">
      <c r="A200" s="2"/>
      <c r="B200" s="2"/>
      <c r="C200" s="2"/>
      <c r="D200" s="2"/>
      <c r="E200" s="9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">
      <c r="A201" s="2"/>
      <c r="B201" s="2"/>
      <c r="C201" s="2"/>
      <c r="D201" s="2"/>
      <c r="E201" s="9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">
      <c r="A202" s="2"/>
      <c r="B202" s="2"/>
      <c r="C202" s="2"/>
      <c r="D202" s="2"/>
      <c r="E202" s="9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">
      <c r="A203" s="2"/>
      <c r="B203" s="2"/>
      <c r="C203" s="2"/>
      <c r="D203" s="2"/>
      <c r="E203" s="9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">
      <c r="A204" s="2"/>
      <c r="B204" s="2"/>
      <c r="C204" s="2"/>
      <c r="D204" s="2"/>
      <c r="E204" s="9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">
      <c r="A205" s="2"/>
      <c r="B205" s="2"/>
      <c r="C205" s="2"/>
      <c r="D205" s="2"/>
      <c r="E205" s="9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">
      <c r="A206" s="2"/>
      <c r="B206" s="2"/>
      <c r="C206" s="2"/>
      <c r="D206" s="2"/>
      <c r="E206" s="9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">
      <c r="A207" s="2"/>
      <c r="B207" s="2"/>
      <c r="C207" s="2"/>
      <c r="D207" s="2"/>
      <c r="E207" s="9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">
      <c r="A208" s="2"/>
      <c r="B208" s="2"/>
      <c r="C208" s="2"/>
      <c r="D208" s="2"/>
      <c r="E208" s="9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">
      <c r="A209" s="2"/>
      <c r="B209" s="2"/>
      <c r="C209" s="2"/>
      <c r="D209" s="2"/>
      <c r="E209" s="9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">
      <c r="A210" s="2"/>
      <c r="B210" s="2"/>
      <c r="C210" s="2"/>
      <c r="D210" s="2"/>
      <c r="E210" s="9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">
      <c r="A211" s="2"/>
      <c r="B211" s="2"/>
      <c r="C211" s="2"/>
      <c r="D211" s="2"/>
      <c r="E211" s="9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">
      <c r="A212" s="2"/>
      <c r="B212" s="2"/>
      <c r="C212" s="2"/>
      <c r="D212" s="2"/>
      <c r="E212" s="9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">
      <c r="A213" s="2"/>
      <c r="B213" s="2"/>
      <c r="C213" s="2"/>
      <c r="D213" s="2"/>
      <c r="E213" s="9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">
      <c r="A214" s="2"/>
      <c r="B214" s="2"/>
      <c r="C214" s="2"/>
      <c r="D214" s="2"/>
      <c r="E214" s="9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">
      <c r="A215" s="2"/>
      <c r="B215" s="2"/>
      <c r="C215" s="2"/>
      <c r="D215" s="2"/>
      <c r="E215" s="9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">
      <c r="A216" s="2"/>
      <c r="B216" s="2"/>
      <c r="C216" s="2"/>
      <c r="D216" s="2"/>
      <c r="E216" s="9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">
      <c r="A217" s="2"/>
      <c r="B217" s="2"/>
      <c r="C217" s="2"/>
      <c r="D217" s="2"/>
      <c r="E217" s="9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">
      <c r="A218" s="2"/>
      <c r="B218" s="2"/>
      <c r="C218" s="2"/>
      <c r="D218" s="2"/>
      <c r="E218" s="9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">
      <c r="A219" s="2"/>
      <c r="B219" s="2"/>
      <c r="C219" s="2"/>
      <c r="D219" s="2"/>
      <c r="E219" s="9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">
      <c r="A220" s="2"/>
      <c r="B220" s="2"/>
      <c r="C220" s="2"/>
      <c r="D220" s="2"/>
      <c r="E220" s="9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">
      <c r="A221" s="2"/>
      <c r="B221" s="2"/>
      <c r="C221" s="2"/>
      <c r="D221" s="2"/>
      <c r="E221" s="9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">
      <c r="A222" s="2"/>
      <c r="B222" s="2"/>
      <c r="C222" s="2"/>
      <c r="D222" s="2"/>
      <c r="E222" s="9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">
      <c r="A223" s="2"/>
      <c r="B223" s="2"/>
      <c r="C223" s="2"/>
      <c r="D223" s="2"/>
      <c r="E223" s="9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">
      <c r="A224" s="2"/>
      <c r="B224" s="2"/>
      <c r="C224" s="2"/>
      <c r="D224" s="2"/>
      <c r="E224" s="9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">
      <c r="A225" s="2"/>
      <c r="B225" s="2"/>
      <c r="C225" s="2"/>
      <c r="D225" s="2"/>
      <c r="E225" s="9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">
      <c r="A226" s="2"/>
      <c r="B226" s="2"/>
      <c r="C226" s="2"/>
      <c r="D226" s="2"/>
      <c r="E226" s="9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">
      <c r="A227" s="2"/>
      <c r="B227" s="2"/>
      <c r="C227" s="2"/>
      <c r="D227" s="2"/>
      <c r="E227" s="9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">
      <c r="A228" s="2"/>
      <c r="B228" s="2"/>
      <c r="C228" s="2"/>
      <c r="D228" s="2"/>
      <c r="E228" s="9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">
      <c r="A229" s="2"/>
      <c r="B229" s="2"/>
      <c r="C229" s="2"/>
      <c r="D229" s="2"/>
      <c r="E229" s="9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">
      <c r="A230" s="2"/>
      <c r="B230" s="2"/>
      <c r="C230" s="2"/>
      <c r="D230" s="2"/>
      <c r="E230" s="9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">
      <c r="A231" s="2"/>
      <c r="B231" s="2"/>
      <c r="C231" s="2"/>
      <c r="D231" s="2"/>
      <c r="E231" s="9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">
      <c r="A232" s="2"/>
      <c r="B232" s="2"/>
      <c r="C232" s="2"/>
      <c r="D232" s="2"/>
      <c r="E232" s="9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">
      <c r="A233" s="2"/>
      <c r="B233" s="2"/>
      <c r="C233" s="2"/>
      <c r="D233" s="2"/>
      <c r="E233" s="9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">
      <c r="A234" s="2"/>
      <c r="B234" s="2"/>
      <c r="C234" s="2"/>
      <c r="D234" s="2"/>
      <c r="E234" s="9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">
      <c r="A235" s="2"/>
      <c r="B235" s="2"/>
      <c r="C235" s="2"/>
      <c r="D235" s="2"/>
      <c r="E235" s="9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">
      <c r="A236" s="2"/>
      <c r="B236" s="2"/>
      <c r="C236" s="2"/>
      <c r="D236" s="2"/>
      <c r="E236" s="9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">
      <c r="A237" s="2"/>
      <c r="B237" s="2"/>
      <c r="C237" s="2"/>
      <c r="D237" s="2"/>
      <c r="E237" s="9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">
      <c r="A238" s="2"/>
      <c r="B238" s="2"/>
      <c r="C238" s="2"/>
      <c r="D238" s="2"/>
      <c r="E238" s="9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">
      <c r="A239" s="2"/>
      <c r="B239" s="2"/>
      <c r="C239" s="2"/>
      <c r="D239" s="2"/>
      <c r="E239" s="9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">
      <c r="A240" s="2"/>
      <c r="B240" s="2"/>
      <c r="C240" s="2"/>
      <c r="D240" s="2"/>
      <c r="E240" s="9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">
      <c r="A241" s="2"/>
      <c r="B241" s="2"/>
      <c r="C241" s="2"/>
      <c r="D241" s="2"/>
      <c r="E241" s="9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">
      <c r="A242" s="2"/>
      <c r="B242" s="2"/>
      <c r="C242" s="2"/>
      <c r="D242" s="2"/>
      <c r="E242" s="9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">
      <c r="A243" s="2"/>
      <c r="B243" s="2"/>
      <c r="C243" s="2"/>
      <c r="D243" s="2"/>
      <c r="E243" s="9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">
      <c r="A244" s="2"/>
      <c r="B244" s="2"/>
      <c r="C244" s="2"/>
      <c r="D244" s="2"/>
      <c r="E244" s="9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">
      <c r="A245" s="2"/>
      <c r="B245" s="2"/>
      <c r="C245" s="2"/>
      <c r="D245" s="2"/>
      <c r="E245" s="9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">
      <c r="A246" s="2"/>
      <c r="B246" s="2"/>
      <c r="C246" s="2"/>
      <c r="D246" s="2"/>
      <c r="E246" s="9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">
      <c r="A247" s="2"/>
      <c r="B247" s="2"/>
      <c r="C247" s="2"/>
      <c r="D247" s="2"/>
      <c r="E247" s="9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">
      <c r="A248" s="2"/>
      <c r="B248" s="2"/>
      <c r="C248" s="2"/>
      <c r="D248" s="2"/>
      <c r="E248" s="9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">
      <c r="A249" s="2"/>
      <c r="B249" s="2"/>
      <c r="C249" s="2"/>
      <c r="D249" s="2"/>
      <c r="E249" s="9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">
      <c r="A250" s="2"/>
      <c r="B250" s="2"/>
      <c r="C250" s="2"/>
      <c r="D250" s="2"/>
      <c r="E250" s="9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">
      <c r="A251" s="2"/>
      <c r="B251" s="2"/>
      <c r="C251" s="2"/>
      <c r="D251" s="2"/>
      <c r="E251" s="9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">
      <c r="A252" s="2"/>
      <c r="B252" s="2"/>
      <c r="C252" s="2"/>
      <c r="D252" s="2"/>
      <c r="E252" s="9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">
      <c r="A253" s="2"/>
      <c r="B253" s="2"/>
      <c r="C253" s="2"/>
      <c r="D253" s="2"/>
      <c r="E253" s="9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">
      <c r="A254" s="2"/>
      <c r="B254" s="2"/>
      <c r="C254" s="2"/>
      <c r="D254" s="2"/>
      <c r="E254" s="9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">
      <c r="A255" s="2"/>
      <c r="B255" s="2"/>
      <c r="C255" s="2"/>
      <c r="D255" s="2"/>
      <c r="E255" s="9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">
      <c r="A256" s="2"/>
      <c r="B256" s="2"/>
      <c r="C256" s="2"/>
      <c r="D256" s="2"/>
      <c r="E256" s="9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">
      <c r="A257" s="2"/>
      <c r="B257" s="2"/>
      <c r="C257" s="2"/>
      <c r="D257" s="2"/>
      <c r="E257" s="9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">
      <c r="A258" s="2"/>
      <c r="B258" s="2"/>
      <c r="C258" s="2"/>
      <c r="D258" s="2"/>
      <c r="E258" s="9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">
      <c r="A259" s="2"/>
      <c r="B259" s="2"/>
      <c r="C259" s="2"/>
      <c r="D259" s="2"/>
      <c r="E259" s="9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">
      <c r="A260" s="2"/>
      <c r="B260" s="2"/>
      <c r="C260" s="2"/>
      <c r="D260" s="2"/>
      <c r="E260" s="9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">
      <c r="A261" s="2"/>
      <c r="B261" s="2"/>
      <c r="C261" s="2"/>
      <c r="D261" s="2"/>
      <c r="E261" s="9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">
      <c r="A262" s="2"/>
      <c r="B262" s="2"/>
      <c r="C262" s="2"/>
      <c r="D262" s="2"/>
      <c r="E262" s="9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">
      <c r="A263" s="2"/>
      <c r="B263" s="2"/>
      <c r="C263" s="2"/>
      <c r="D263" s="2"/>
      <c r="E263" s="9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">
      <c r="A264" s="2"/>
      <c r="B264" s="2"/>
      <c r="C264" s="2"/>
      <c r="D264" s="2"/>
      <c r="E264" s="9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">
      <c r="A265" s="2"/>
      <c r="B265" s="2"/>
      <c r="C265" s="2"/>
      <c r="D265" s="2"/>
      <c r="E265" s="9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">
      <c r="A266" s="2"/>
      <c r="B266" s="2"/>
      <c r="C266" s="2"/>
      <c r="D266" s="2"/>
      <c r="E266" s="9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">
      <c r="A267" s="2"/>
      <c r="B267" s="2"/>
      <c r="C267" s="2"/>
      <c r="D267" s="2"/>
      <c r="E267" s="9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">
      <c r="A268" s="2"/>
      <c r="B268" s="2"/>
      <c r="C268" s="2"/>
      <c r="D268" s="2"/>
      <c r="E268" s="9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">
      <c r="A269" s="2"/>
      <c r="B269" s="2"/>
      <c r="C269" s="2"/>
      <c r="D269" s="2"/>
      <c r="E269" s="9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">
      <c r="A270" s="2"/>
      <c r="B270" s="2"/>
      <c r="C270" s="2"/>
      <c r="D270" s="2"/>
      <c r="E270" s="9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">
      <c r="A271" s="2"/>
      <c r="B271" s="2"/>
      <c r="C271" s="2"/>
      <c r="D271" s="2"/>
      <c r="E271" s="9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">
      <c r="A272" s="2"/>
      <c r="B272" s="2"/>
      <c r="C272" s="2"/>
      <c r="D272" s="2"/>
      <c r="E272" s="9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">
      <c r="A273" s="2"/>
      <c r="B273" s="2"/>
      <c r="C273" s="2"/>
      <c r="D273" s="2"/>
      <c r="E273" s="9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">
      <c r="A274" s="2"/>
      <c r="B274" s="2"/>
      <c r="C274" s="2"/>
      <c r="D274" s="2"/>
      <c r="E274" s="9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">
      <c r="A275" s="2"/>
      <c r="B275" s="2"/>
      <c r="C275" s="2"/>
      <c r="D275" s="2"/>
      <c r="E275" s="9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">
      <c r="A276" s="2"/>
      <c r="B276" s="2"/>
      <c r="C276" s="2"/>
      <c r="D276" s="2"/>
      <c r="E276" s="9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">
      <c r="A277" s="2"/>
      <c r="B277" s="2"/>
      <c r="C277" s="2"/>
      <c r="D277" s="2"/>
      <c r="E277" s="9"/>
      <c r="F277" s="2"/>
      <c r="G277" s="2"/>
      <c r="H277" s="2"/>
      <c r="I277" s="2"/>
      <c r="J277" s="2"/>
      <c r="K277" s="2"/>
      <c r="L277" s="2"/>
      <c r="M277" s="2"/>
      <c r="N277" s="2"/>
      <c r="O277" s="2"/>
    </row>
  </sheetData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7" sqref="A7"/>
    </sheetView>
  </sheetViews>
  <sheetFormatPr defaultColWidth="11.421875" defaultRowHeight="19.5" customHeight="1"/>
  <cols>
    <col min="1" max="1" width="11.00390625" style="2" customWidth="1"/>
    <col min="2" max="2" width="17.140625" style="2" customWidth="1"/>
    <col min="3" max="3" width="12.7109375" style="2" customWidth="1"/>
    <col min="4" max="4" width="18.8515625" style="2" customWidth="1"/>
    <col min="5" max="5" width="10.28125" style="86" customWidth="1"/>
    <col min="6" max="6" width="18.8515625" style="68" customWidth="1"/>
    <col min="7" max="7" width="20.7109375" style="4" customWidth="1"/>
    <col min="8" max="16384" width="9.140625" style="2" customWidth="1"/>
  </cols>
  <sheetData>
    <row r="1" spans="2:3" ht="19.5" customHeight="1">
      <c r="B1" s="84" t="s">
        <v>44</v>
      </c>
      <c r="C1" s="85">
        <v>500000</v>
      </c>
    </row>
    <row r="2" spans="1:3" ht="19.5" customHeight="1">
      <c r="A2" s="87" t="s">
        <v>45</v>
      </c>
      <c r="B2" s="87"/>
      <c r="C2" s="88">
        <v>2503</v>
      </c>
    </row>
    <row r="3" spans="1:3" ht="19.5" customHeight="1">
      <c r="A3" s="87" t="s">
        <v>46</v>
      </c>
      <c r="B3" s="87"/>
      <c r="C3" s="89">
        <v>5596</v>
      </c>
    </row>
    <row r="5" spans="1:7" ht="19.5" customHeight="1">
      <c r="A5" s="87" t="s">
        <v>36</v>
      </c>
      <c r="B5" s="87"/>
      <c r="C5" s="87" t="s">
        <v>34</v>
      </c>
      <c r="D5" s="87"/>
      <c r="E5" s="90"/>
      <c r="F5" s="91"/>
      <c r="G5" s="89"/>
    </row>
    <row r="6" spans="1:7" ht="19.5" customHeight="1">
      <c r="A6" s="87" t="s">
        <v>37</v>
      </c>
      <c r="B6" s="87" t="s">
        <v>35</v>
      </c>
      <c r="C6" s="87" t="s">
        <v>37</v>
      </c>
      <c r="D6" s="87" t="s">
        <v>35</v>
      </c>
      <c r="E6" s="90" t="s">
        <v>47</v>
      </c>
      <c r="F6" s="91" t="s">
        <v>48</v>
      </c>
      <c r="G6" s="89" t="s">
        <v>49</v>
      </c>
    </row>
    <row r="7" spans="1:7" s="96" customFormat="1" ht="40.5" customHeight="1">
      <c r="A7" s="92">
        <v>0</v>
      </c>
      <c r="B7" s="93">
        <f>$C$2*A7</f>
        <v>0</v>
      </c>
      <c r="C7" s="92">
        <v>0</v>
      </c>
      <c r="D7" s="93">
        <f>$C$3*C7</f>
        <v>0</v>
      </c>
      <c r="E7" s="94">
        <f>A7+C7</f>
        <v>0</v>
      </c>
      <c r="F7" s="93">
        <f>D7+B7</f>
        <v>0</v>
      </c>
      <c r="G7" s="95">
        <f>$C$1-F7</f>
        <v>500000</v>
      </c>
    </row>
    <row r="8" spans="2:4" ht="19.5" customHeight="1">
      <c r="B8" s="68"/>
      <c r="D8" s="68"/>
    </row>
    <row r="9" spans="2:4" ht="19.5" customHeight="1">
      <c r="B9" s="68"/>
      <c r="D9" s="68"/>
    </row>
    <row r="10" spans="2:4" ht="19.5" customHeight="1">
      <c r="B10" s="68"/>
      <c r="D10" s="68"/>
    </row>
    <row r="11" spans="2:4" ht="19.5" customHeight="1">
      <c r="B11" s="68"/>
      <c r="D11" s="68"/>
    </row>
    <row r="12" spans="2:4" ht="19.5" customHeight="1">
      <c r="B12" s="68"/>
      <c r="D12" s="68"/>
    </row>
    <row r="13" spans="2:4" ht="19.5" customHeight="1">
      <c r="B13" s="68"/>
      <c r="D13" s="68"/>
    </row>
    <row r="14" spans="2:4" ht="19.5" customHeight="1">
      <c r="B14" s="68"/>
      <c r="D14" s="68"/>
    </row>
    <row r="15" spans="2:4" ht="19.5" customHeight="1">
      <c r="B15" s="68"/>
      <c r="D15" s="68"/>
    </row>
    <row r="16" spans="2:4" ht="19.5" customHeight="1">
      <c r="B16" s="68"/>
      <c r="D16" s="68"/>
    </row>
    <row r="17" spans="2:4" ht="19.5" customHeight="1">
      <c r="B17" s="68"/>
      <c r="D17" s="68"/>
    </row>
    <row r="18" spans="2:4" ht="19.5" customHeight="1">
      <c r="B18" s="68"/>
      <c r="D18" s="68"/>
    </row>
    <row r="19" spans="2:4" ht="19.5" customHeight="1">
      <c r="B19" s="68"/>
      <c r="D19" s="68"/>
    </row>
    <row r="20" spans="2:4" ht="19.5" customHeight="1">
      <c r="B20" s="68"/>
      <c r="D20" s="68"/>
    </row>
    <row r="21" spans="2:4" ht="19.5" customHeight="1">
      <c r="B21" s="68"/>
      <c r="D21" s="68"/>
    </row>
    <row r="22" spans="2:4" ht="19.5" customHeight="1">
      <c r="B22" s="68"/>
      <c r="D22" s="68"/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C9" sqref="C9"/>
    </sheetView>
  </sheetViews>
  <sheetFormatPr defaultColWidth="11.421875" defaultRowHeight="19.5" customHeight="1"/>
  <cols>
    <col min="1" max="1" width="11.00390625" style="2" customWidth="1"/>
    <col min="2" max="2" width="10.8515625" style="2" customWidth="1"/>
    <col min="3" max="3" width="15.421875" style="2" customWidth="1"/>
    <col min="4" max="4" width="15.28125" style="68" customWidth="1"/>
    <col min="5" max="5" width="2.421875" style="2" customWidth="1"/>
    <col min="6" max="6" width="12.28125" style="2" customWidth="1"/>
    <col min="7" max="7" width="12.8515625" style="68" customWidth="1"/>
    <col min="8" max="8" width="2.421875" style="2" customWidth="1"/>
    <col min="9" max="9" width="18.421875" style="68" customWidth="1"/>
    <col min="10" max="10" width="3.421875" style="2" customWidth="1"/>
    <col min="11" max="11" width="12.7109375" style="63" customWidth="1"/>
    <col min="12" max="12" width="20.8515625" style="62" customWidth="1"/>
    <col min="13" max="16384" width="9.140625" style="2" customWidth="1"/>
  </cols>
  <sheetData>
    <row r="1" spans="3:12" s="80" customFormat="1" ht="19.5" customHeight="1">
      <c r="C1" s="80" t="s">
        <v>42</v>
      </c>
      <c r="D1" s="79"/>
      <c r="G1" s="79"/>
      <c r="I1" s="79"/>
      <c r="K1" s="62"/>
      <c r="L1" s="62"/>
    </row>
    <row r="2" spans="1:12" ht="19.5" customHeight="1">
      <c r="A2" s="102" t="s">
        <v>55</v>
      </c>
      <c r="B2" s="102"/>
      <c r="C2" s="102"/>
      <c r="D2" s="102"/>
      <c r="E2" s="102"/>
      <c r="F2" s="102"/>
      <c r="G2" s="102"/>
      <c r="H2" s="102"/>
      <c r="I2" s="102"/>
      <c r="J2" s="103"/>
      <c r="K2" s="103"/>
      <c r="L2" s="103"/>
    </row>
    <row r="3" spans="1:4" ht="19.5" customHeight="1">
      <c r="A3" s="97" t="s">
        <v>56</v>
      </c>
      <c r="B3" s="97"/>
      <c r="C3" s="97"/>
      <c r="D3" s="97"/>
    </row>
    <row r="4" spans="3:9" ht="19.5" customHeight="1">
      <c r="C4" s="69" t="s">
        <v>38</v>
      </c>
      <c r="D4" s="70">
        <v>500000</v>
      </c>
      <c r="G4" s="2"/>
      <c r="I4" s="2"/>
    </row>
    <row r="5" spans="1:11" ht="19.5" customHeight="1">
      <c r="A5" s="98" t="s">
        <v>52</v>
      </c>
      <c r="B5" s="98"/>
      <c r="C5" s="98"/>
      <c r="D5" s="79" t="s">
        <v>53</v>
      </c>
      <c r="K5" s="62" t="s">
        <v>54</v>
      </c>
    </row>
    <row r="6" spans="1:4" ht="19.5" customHeight="1">
      <c r="A6" s="79"/>
      <c r="B6" s="79"/>
      <c r="C6" s="79"/>
      <c r="D6" s="79"/>
    </row>
    <row r="7" spans="2:12" s="63" customFormat="1" ht="19.5" customHeight="1">
      <c r="B7" s="81"/>
      <c r="C7" s="62" t="s">
        <v>36</v>
      </c>
      <c r="D7" s="82"/>
      <c r="E7" s="62"/>
      <c r="F7" s="62" t="s">
        <v>34</v>
      </c>
      <c r="G7" s="82"/>
      <c r="H7" s="62"/>
      <c r="I7" s="82" t="s">
        <v>14</v>
      </c>
      <c r="K7" s="62" t="s">
        <v>39</v>
      </c>
      <c r="L7" s="62" t="s">
        <v>41</v>
      </c>
    </row>
    <row r="8" spans="2:12" s="63" customFormat="1" ht="19.5" customHeight="1">
      <c r="B8" s="81"/>
      <c r="C8" s="62" t="s">
        <v>37</v>
      </c>
      <c r="D8" s="82" t="s">
        <v>12</v>
      </c>
      <c r="E8" s="62"/>
      <c r="F8" s="62" t="s">
        <v>37</v>
      </c>
      <c r="G8" s="82" t="s">
        <v>12</v>
      </c>
      <c r="H8" s="62"/>
      <c r="I8" s="82" t="s">
        <v>35</v>
      </c>
      <c r="K8" s="62" t="s">
        <v>40</v>
      </c>
      <c r="L8" s="62"/>
    </row>
    <row r="9" spans="2:12" s="63" customFormat="1" ht="19.5" customHeight="1">
      <c r="B9" s="81"/>
      <c r="C9" s="62">
        <v>0</v>
      </c>
      <c r="D9" s="83">
        <f>'Donor Model Costs'!$D$20</f>
        <v>2503</v>
      </c>
      <c r="F9" s="62">
        <v>90</v>
      </c>
      <c r="G9" s="83">
        <f>'Donor Model Costs'!$I$20</f>
        <v>5596</v>
      </c>
      <c r="I9" s="82">
        <f>C9*D9+F9*G9</f>
        <v>503640</v>
      </c>
      <c r="J9" s="62"/>
      <c r="K9" s="62">
        <f>C9+F9</f>
        <v>90</v>
      </c>
      <c r="L9" s="62" t="str">
        <f>IF(G5&gt;500000,"OK","Can't do")</f>
        <v>Can't do</v>
      </c>
    </row>
    <row r="10" spans="2:12" s="63" customFormat="1" ht="19.5" customHeight="1">
      <c r="B10" s="81"/>
      <c r="C10" s="62"/>
      <c r="D10" s="83">
        <f>D9</f>
        <v>2503</v>
      </c>
      <c r="F10" s="62"/>
      <c r="G10" s="83">
        <f>'Donor Model Costs'!$I$20</f>
        <v>5596</v>
      </c>
      <c r="I10" s="82">
        <f>C10*D10+F10*G10</f>
        <v>0</v>
      </c>
      <c r="J10" s="62"/>
      <c r="K10" s="62"/>
      <c r="L10" s="62"/>
    </row>
    <row r="11" spans="2:12" s="63" customFormat="1" ht="19.5" customHeight="1">
      <c r="B11" s="81"/>
      <c r="C11" s="62"/>
      <c r="D11" s="83">
        <f>D10</f>
        <v>2503</v>
      </c>
      <c r="F11" s="62"/>
      <c r="G11" s="83">
        <f>'Donor Model Costs'!$I$20</f>
        <v>5596</v>
      </c>
      <c r="I11" s="82">
        <f>C11*D11+F11*G11</f>
        <v>0</v>
      </c>
      <c r="J11" s="62"/>
      <c r="K11" s="62"/>
      <c r="L11" s="62"/>
    </row>
    <row r="12" spans="2:12" s="63" customFormat="1" ht="19.5" customHeight="1">
      <c r="B12" s="81"/>
      <c r="C12" s="62"/>
      <c r="D12" s="83">
        <f>D11</f>
        <v>2503</v>
      </c>
      <c r="F12" s="62"/>
      <c r="G12" s="83">
        <f>'Donor Model Costs'!$I$20</f>
        <v>5596</v>
      </c>
      <c r="I12" s="82">
        <f>C12*D12+F12*G12</f>
        <v>0</v>
      </c>
      <c r="J12" s="62"/>
      <c r="K12" s="62"/>
      <c r="L12" s="62"/>
    </row>
    <row r="13" spans="2:12" s="63" customFormat="1" ht="19.5" customHeight="1">
      <c r="B13" s="81"/>
      <c r="C13" s="62"/>
      <c r="D13" s="83">
        <f>D12</f>
        <v>2503</v>
      </c>
      <c r="F13" s="62"/>
      <c r="G13" s="83">
        <f>'Donor Model Costs'!$I$20</f>
        <v>5596</v>
      </c>
      <c r="I13" s="82">
        <f>C13*D13+F13*G13</f>
        <v>0</v>
      </c>
      <c r="J13" s="62"/>
      <c r="K13" s="62"/>
      <c r="L13" s="62"/>
    </row>
    <row r="14" spans="2:12" s="63" customFormat="1" ht="19.5" customHeight="1">
      <c r="B14" s="81"/>
      <c r="C14" s="62"/>
      <c r="D14" s="83">
        <f>D13</f>
        <v>2503</v>
      </c>
      <c r="F14" s="62"/>
      <c r="G14" s="83">
        <f>'Donor Model Costs'!$I$20</f>
        <v>5596</v>
      </c>
      <c r="I14" s="82">
        <f>C14*D14+F14*G14</f>
        <v>0</v>
      </c>
      <c r="J14" s="62"/>
      <c r="K14" s="62"/>
      <c r="L14" s="62"/>
    </row>
    <row r="15" spans="3:12" s="63" customFormat="1" ht="19.5" customHeight="1">
      <c r="C15" s="62"/>
      <c r="D15" s="83">
        <f>D14</f>
        <v>2503</v>
      </c>
      <c r="F15" s="62"/>
      <c r="G15" s="83">
        <f>'Donor Model Costs'!$I$20</f>
        <v>5596</v>
      </c>
      <c r="I15" s="82">
        <f>C15*D15+F15*G15</f>
        <v>0</v>
      </c>
      <c r="J15" s="62"/>
      <c r="K15" s="62"/>
      <c r="L15" s="62"/>
    </row>
    <row r="16" spans="3:12" s="63" customFormat="1" ht="19.5" customHeight="1">
      <c r="C16" s="62"/>
      <c r="D16" s="83"/>
      <c r="F16" s="62"/>
      <c r="G16" s="83"/>
      <c r="I16" s="82"/>
      <c r="J16" s="62"/>
      <c r="K16" s="62"/>
      <c r="L16" s="62"/>
    </row>
    <row r="17" spans="3:12" s="63" customFormat="1" ht="19.5" customHeight="1">
      <c r="C17" s="62"/>
      <c r="D17" s="83"/>
      <c r="F17" s="62"/>
      <c r="G17" s="83"/>
      <c r="I17" s="82"/>
      <c r="J17" s="62"/>
      <c r="K17" s="62"/>
      <c r="L17" s="62"/>
    </row>
    <row r="18" spans="3:12" s="63" customFormat="1" ht="19.5" customHeight="1">
      <c r="C18" s="62"/>
      <c r="D18" s="83"/>
      <c r="F18" s="62"/>
      <c r="G18" s="83"/>
      <c r="I18" s="82"/>
      <c r="J18" s="62"/>
      <c r="K18" s="62"/>
      <c r="L18" s="62"/>
    </row>
    <row r="19" spans="3:12" s="63" customFormat="1" ht="19.5" customHeight="1">
      <c r="C19" s="62"/>
      <c r="D19" s="83"/>
      <c r="F19" s="62"/>
      <c r="G19" s="83"/>
      <c r="I19" s="82"/>
      <c r="J19" s="62"/>
      <c r="K19" s="62"/>
      <c r="L19" s="62"/>
    </row>
    <row r="20" spans="3:12" s="63" customFormat="1" ht="19.5" customHeight="1">
      <c r="C20" s="62"/>
      <c r="D20" s="83"/>
      <c r="F20" s="62"/>
      <c r="G20" s="83"/>
      <c r="I20" s="82"/>
      <c r="J20" s="62"/>
      <c r="K20" s="62"/>
      <c r="L20" s="62"/>
    </row>
    <row r="21" spans="3:12" s="63" customFormat="1" ht="19.5" customHeight="1">
      <c r="C21" s="62"/>
      <c r="D21" s="83"/>
      <c r="F21" s="62"/>
      <c r="G21" s="83"/>
      <c r="I21" s="82"/>
      <c r="J21" s="62"/>
      <c r="K21" s="62"/>
      <c r="L21" s="62"/>
    </row>
    <row r="22" spans="3:12" s="63" customFormat="1" ht="19.5" customHeight="1">
      <c r="C22" s="62"/>
      <c r="D22" s="83"/>
      <c r="F22" s="62"/>
      <c r="G22" s="83"/>
      <c r="I22" s="82"/>
      <c r="J22" s="62"/>
      <c r="K22" s="62"/>
      <c r="L22" s="62"/>
    </row>
    <row r="23" spans="3:12" s="63" customFormat="1" ht="19.5" customHeight="1">
      <c r="C23" s="62"/>
      <c r="D23" s="83"/>
      <c r="F23" s="62"/>
      <c r="G23" s="83"/>
      <c r="I23" s="82"/>
      <c r="J23" s="62"/>
      <c r="K23" s="62"/>
      <c r="L23" s="62"/>
    </row>
    <row r="24" spans="3:12" s="63" customFormat="1" ht="19.5" customHeight="1">
      <c r="C24" s="62"/>
      <c r="D24" s="83"/>
      <c r="F24" s="62"/>
      <c r="G24" s="83"/>
      <c r="I24" s="82"/>
      <c r="J24" s="62"/>
      <c r="K24" s="62"/>
      <c r="L24" s="62"/>
    </row>
    <row r="25" spans="3:12" s="63" customFormat="1" ht="19.5" customHeight="1">
      <c r="C25" s="62"/>
      <c r="D25" s="83"/>
      <c r="F25" s="62"/>
      <c r="G25" s="83"/>
      <c r="I25" s="82"/>
      <c r="J25" s="62"/>
      <c r="K25" s="62"/>
      <c r="L25" s="62"/>
    </row>
    <row r="26" spans="3:12" s="63" customFormat="1" ht="19.5" customHeight="1">
      <c r="C26" s="62"/>
      <c r="D26" s="83"/>
      <c r="F26" s="62"/>
      <c r="G26" s="83"/>
      <c r="I26" s="82"/>
      <c r="J26" s="62"/>
      <c r="K26" s="62"/>
      <c r="L26" s="62"/>
    </row>
    <row r="27" spans="3:12" s="63" customFormat="1" ht="19.5" customHeight="1">
      <c r="C27" s="62"/>
      <c r="D27" s="83"/>
      <c r="F27" s="62"/>
      <c r="G27" s="83"/>
      <c r="I27" s="82"/>
      <c r="J27" s="62"/>
      <c r="K27" s="62"/>
      <c r="L27" s="62"/>
    </row>
    <row r="28" spans="3:12" s="63" customFormat="1" ht="19.5" customHeight="1">
      <c r="C28" s="62"/>
      <c r="D28" s="83"/>
      <c r="F28" s="62"/>
      <c r="G28" s="83"/>
      <c r="I28" s="82"/>
      <c r="J28" s="62"/>
      <c r="K28" s="62"/>
      <c r="L28" s="62"/>
    </row>
    <row r="29" spans="3:12" s="63" customFormat="1" ht="19.5" customHeight="1">
      <c r="C29" s="62"/>
      <c r="D29" s="83"/>
      <c r="F29" s="62"/>
      <c r="G29" s="83"/>
      <c r="I29" s="82"/>
      <c r="J29" s="62"/>
      <c r="K29" s="62"/>
      <c r="L29" s="62"/>
    </row>
    <row r="30" spans="3:12" s="63" customFormat="1" ht="19.5" customHeight="1">
      <c r="C30" s="62"/>
      <c r="D30" s="83"/>
      <c r="F30" s="62"/>
      <c r="G30" s="83"/>
      <c r="I30" s="82"/>
      <c r="J30" s="62"/>
      <c r="K30" s="62"/>
      <c r="L30" s="62"/>
    </row>
    <row r="31" spans="3:12" s="63" customFormat="1" ht="19.5" customHeight="1">
      <c r="C31" s="62"/>
      <c r="D31" s="83"/>
      <c r="F31" s="62"/>
      <c r="G31" s="83"/>
      <c r="I31" s="82"/>
      <c r="J31" s="62"/>
      <c r="K31" s="62"/>
      <c r="L31" s="62"/>
    </row>
    <row r="32" spans="3:12" s="63" customFormat="1" ht="19.5" customHeight="1">
      <c r="C32" s="62"/>
      <c r="D32" s="83"/>
      <c r="F32" s="62"/>
      <c r="G32" s="83"/>
      <c r="I32" s="82"/>
      <c r="J32" s="62"/>
      <c r="K32" s="62"/>
      <c r="L32" s="62"/>
    </row>
    <row r="33" spans="3:12" s="63" customFormat="1" ht="19.5" customHeight="1">
      <c r="C33" s="62"/>
      <c r="D33" s="83"/>
      <c r="F33" s="62"/>
      <c r="G33" s="83"/>
      <c r="I33" s="82"/>
      <c r="J33" s="62"/>
      <c r="K33" s="62"/>
      <c r="L33" s="62"/>
    </row>
    <row r="34" spans="3:12" s="63" customFormat="1" ht="19.5" customHeight="1">
      <c r="C34" s="62"/>
      <c r="D34" s="83"/>
      <c r="F34" s="62"/>
      <c r="G34" s="83"/>
      <c r="I34" s="82"/>
      <c r="J34" s="62"/>
      <c r="K34" s="62"/>
      <c r="L34" s="62"/>
    </row>
    <row r="35" spans="3:12" s="63" customFormat="1" ht="19.5" customHeight="1">
      <c r="C35" s="62"/>
      <c r="D35" s="83"/>
      <c r="F35" s="62"/>
      <c r="G35" s="83"/>
      <c r="I35" s="82"/>
      <c r="J35" s="62"/>
      <c r="K35" s="62"/>
      <c r="L35" s="62"/>
    </row>
    <row r="36" spans="3:12" s="63" customFormat="1" ht="19.5" customHeight="1">
      <c r="C36" s="62"/>
      <c r="D36" s="83"/>
      <c r="F36" s="62"/>
      <c r="G36" s="83"/>
      <c r="I36" s="82"/>
      <c r="J36" s="62"/>
      <c r="K36" s="62"/>
      <c r="L36" s="62"/>
    </row>
    <row r="37" spans="3:12" s="63" customFormat="1" ht="19.5" customHeight="1">
      <c r="C37" s="62"/>
      <c r="D37" s="83"/>
      <c r="F37" s="62"/>
      <c r="G37" s="83"/>
      <c r="I37" s="82"/>
      <c r="J37" s="62"/>
      <c r="K37" s="62"/>
      <c r="L37" s="62"/>
    </row>
    <row r="38" spans="3:12" s="63" customFormat="1" ht="19.5" customHeight="1">
      <c r="C38" s="62"/>
      <c r="D38" s="83"/>
      <c r="F38" s="62"/>
      <c r="G38" s="83"/>
      <c r="I38" s="82"/>
      <c r="J38" s="62"/>
      <c r="K38" s="62"/>
      <c r="L38" s="62"/>
    </row>
    <row r="39" spans="3:12" s="63" customFormat="1" ht="19.5" customHeight="1">
      <c r="C39" s="62"/>
      <c r="D39" s="83"/>
      <c r="F39" s="62"/>
      <c r="G39" s="83"/>
      <c r="I39" s="82"/>
      <c r="J39" s="62"/>
      <c r="K39" s="62"/>
      <c r="L39" s="62"/>
    </row>
    <row r="40" spans="3:12" s="63" customFormat="1" ht="19.5" customHeight="1">
      <c r="C40" s="62"/>
      <c r="D40" s="83"/>
      <c r="F40" s="62"/>
      <c r="G40" s="83"/>
      <c r="I40" s="82"/>
      <c r="J40" s="62"/>
      <c r="K40" s="62"/>
      <c r="L40" s="62"/>
    </row>
    <row r="41" spans="3:12" s="63" customFormat="1" ht="19.5" customHeight="1">
      <c r="C41" s="62"/>
      <c r="D41" s="83"/>
      <c r="F41" s="62"/>
      <c r="G41" s="83"/>
      <c r="I41" s="82"/>
      <c r="J41" s="62"/>
      <c r="K41" s="62"/>
      <c r="L41" s="62"/>
    </row>
    <row r="42" spans="3:12" s="63" customFormat="1" ht="19.5" customHeight="1">
      <c r="C42" s="62"/>
      <c r="D42" s="83"/>
      <c r="F42" s="62"/>
      <c r="G42" s="83"/>
      <c r="I42" s="82"/>
      <c r="J42" s="62"/>
      <c r="K42" s="62"/>
      <c r="L42" s="62"/>
    </row>
    <row r="43" spans="3:12" s="63" customFormat="1" ht="19.5" customHeight="1">
      <c r="C43" s="62"/>
      <c r="D43" s="83"/>
      <c r="F43" s="62"/>
      <c r="G43" s="83"/>
      <c r="I43" s="82"/>
      <c r="J43" s="62"/>
      <c r="K43" s="62"/>
      <c r="L43" s="62"/>
    </row>
    <row r="44" spans="3:12" s="63" customFormat="1" ht="19.5" customHeight="1">
      <c r="C44" s="62"/>
      <c r="D44" s="83"/>
      <c r="G44" s="83"/>
      <c r="I44" s="82"/>
      <c r="J44" s="62"/>
      <c r="K44" s="62"/>
      <c r="L44" s="62"/>
    </row>
  </sheetData>
  <mergeCells count="3">
    <mergeCell ref="A3:D3"/>
    <mergeCell ref="A5:C5"/>
    <mergeCell ref="A2:L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2006-01-16T19:06:41Z</cp:lastPrinted>
  <dcterms:created xsi:type="dcterms:W3CDTF">2005-12-20T05:57:51Z</dcterms:created>
  <dcterms:modified xsi:type="dcterms:W3CDTF">2006-04-06T18:55:15Z</dcterms:modified>
  <cp:category/>
  <cp:version/>
  <cp:contentType/>
  <cp:contentStatus/>
</cp:coreProperties>
</file>